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chaconb\Dropbox\Gerenciaretail.com\Descargables\"/>
    </mc:Choice>
  </mc:AlternateContent>
  <xr:revisionPtr revIDLastSave="0" documentId="8_{ACB60820-D1C5-49AD-AE69-D1EA0AE0C600}" xr6:coauthVersionLast="45" xr6:coauthVersionMax="45" xr10:uidLastSave="{00000000-0000-0000-0000-000000000000}"/>
  <bookViews>
    <workbookView xWindow="-120" yWindow="-120" windowWidth="25440" windowHeight="15390" activeTab="1" xr2:uid="{AAFFE467-5137-44DF-BF4A-D57DEF9FEDFA}"/>
  </bookViews>
  <sheets>
    <sheet name="Costos Materia Prima" sheetId="2" r:id="rId1"/>
    <sheet name="Receta Empanada Papa Carn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F20" i="1"/>
  <c r="D8" i="1" l="1"/>
  <c r="D9" i="1"/>
  <c r="D10" i="1"/>
  <c r="D11" i="1"/>
  <c r="D12" i="1"/>
  <c r="D13" i="1"/>
  <c r="D14" i="1"/>
  <c r="D15" i="1"/>
  <c r="D16" i="1"/>
  <c r="D17" i="1"/>
  <c r="D18" i="1"/>
  <c r="D7" i="1"/>
  <c r="F10" i="1" l="1"/>
  <c r="F14" i="1"/>
  <c r="F15" i="1"/>
  <c r="F16" i="1"/>
  <c r="F17" i="1"/>
  <c r="F18" i="1"/>
  <c r="G7" i="2" l="1"/>
  <c r="G8" i="2"/>
  <c r="G9" i="2"/>
  <c r="G10" i="2"/>
  <c r="E8" i="1" s="1"/>
  <c r="F8" i="1" s="1"/>
  <c r="G11" i="2"/>
  <c r="G12" i="2"/>
  <c r="G13" i="2"/>
  <c r="G14" i="2"/>
  <c r="G15" i="2"/>
  <c r="G16" i="2"/>
  <c r="G17" i="2"/>
  <c r="G6" i="2"/>
  <c r="E9" i="1" s="1"/>
  <c r="F9" i="1" s="1"/>
  <c r="E7" i="1" l="1"/>
  <c r="F7" i="1" s="1"/>
  <c r="E10" i="1"/>
  <c r="E14" i="1"/>
  <c r="E18" i="1"/>
  <c r="E13" i="1"/>
  <c r="F13" i="1" s="1"/>
  <c r="E11" i="1"/>
  <c r="F11" i="1" s="1"/>
  <c r="E15" i="1"/>
  <c r="E12" i="1"/>
  <c r="F12" i="1" s="1"/>
  <c r="E16" i="1"/>
  <c r="E17" i="1"/>
  <c r="F19" i="1" l="1"/>
</calcChain>
</file>

<file path=xl/sharedStrings.xml><?xml version="1.0" encoding="utf-8"?>
<sst xmlns="http://schemas.openxmlformats.org/spreadsheetml/2006/main" count="66" uniqueCount="34">
  <si>
    <t>Ingredientes</t>
  </si>
  <si>
    <t>Cantidad</t>
  </si>
  <si>
    <t>Unidad</t>
  </si>
  <si>
    <t>MATERIA PRIMA</t>
  </si>
  <si>
    <t>PRODUCTOS</t>
  </si>
  <si>
    <t>Unidad de Empaque</t>
  </si>
  <si>
    <t>Porción</t>
  </si>
  <si>
    <t>Paquete</t>
  </si>
  <si>
    <t>Kilo</t>
  </si>
  <si>
    <t>Unidad Porción</t>
  </si>
  <si>
    <t>Precio Unidad de Empaque</t>
  </si>
  <si>
    <t>Precio Unidad Mínima</t>
  </si>
  <si>
    <t>Precio Costo Porción</t>
  </si>
  <si>
    <t>Total Costo</t>
  </si>
  <si>
    <t>Precio Costo Unidad</t>
  </si>
  <si>
    <t>Nombre producto:</t>
  </si>
  <si>
    <t>Precio de Venta</t>
  </si>
  <si>
    <t>Margen Bruto</t>
  </si>
  <si>
    <t>Carne de res</t>
  </si>
  <si>
    <t>Papa Criolla</t>
  </si>
  <si>
    <t>Harina de Maíz Precocida</t>
  </si>
  <si>
    <t>Margarina</t>
  </si>
  <si>
    <t>Cebolla larga</t>
  </si>
  <si>
    <t>Tomillo</t>
  </si>
  <si>
    <t>Laurel</t>
  </si>
  <si>
    <t>Color</t>
  </si>
  <si>
    <t>Sal</t>
  </si>
  <si>
    <t>Cebolla cabezona</t>
  </si>
  <si>
    <t>Pimentón</t>
  </si>
  <si>
    <t>Ajo</t>
  </si>
  <si>
    <t>Gramos</t>
  </si>
  <si>
    <t>Hojas</t>
  </si>
  <si>
    <t>Empanada de Papa Carne</t>
  </si>
  <si>
    <t>Total Costo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</si>
</sst>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8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44" fontId="0" fillId="0" borderId="1" xfId="2" applyFont="1" applyBorder="1"/>
    <xf numFmtId="165" fontId="0" fillId="0" borderId="1" xfId="2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4" fillId="3" borderId="1" xfId="0" applyFont="1" applyFill="1" applyBorder="1"/>
    <xf numFmtId="0" fontId="0" fillId="0" borderId="1" xfId="2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/>
    <xf numFmtId="44" fontId="7" fillId="4" borderId="1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0" fontId="5" fillId="4" borderId="2" xfId="3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448E-9CC6-4DA6-A54E-14BF616392A4}">
  <sheetPr>
    <tabColor theme="4" tint="-0.249977111117893"/>
  </sheetPr>
  <dimension ref="B2:G17"/>
  <sheetViews>
    <sheetView showGridLines="0" workbookViewId="0">
      <selection activeCell="E22" sqref="E22"/>
    </sheetView>
  </sheetViews>
  <sheetFormatPr baseColWidth="10" defaultRowHeight="15" x14ac:dyDescent="0.25"/>
  <cols>
    <col min="2" max="2" width="29.28515625" customWidth="1"/>
    <col min="3" max="3" width="18.42578125" style="1" customWidth="1"/>
    <col min="4" max="4" width="14.140625" style="1" bestFit="1" customWidth="1"/>
    <col min="5" max="5" width="12.28515625" style="1" bestFit="1" customWidth="1"/>
    <col min="6" max="6" width="16" style="1" customWidth="1"/>
    <col min="7" max="7" width="13.7109375" customWidth="1"/>
  </cols>
  <sheetData>
    <row r="2" spans="2:7" ht="28.5" x14ac:dyDescent="0.45">
      <c r="B2" s="4" t="s">
        <v>3</v>
      </c>
    </row>
    <row r="4" spans="2:7" ht="69.75" x14ac:dyDescent="0.25">
      <c r="B4" s="5" t="s">
        <v>4</v>
      </c>
      <c r="C4" s="6" t="s">
        <v>5</v>
      </c>
      <c r="D4" s="6" t="s">
        <v>1</v>
      </c>
      <c r="E4" s="6" t="s">
        <v>9</v>
      </c>
      <c r="F4" s="6" t="s">
        <v>10</v>
      </c>
      <c r="G4" s="6" t="s">
        <v>11</v>
      </c>
    </row>
    <row r="6" spans="2:7" x14ac:dyDescent="0.25">
      <c r="B6" s="2" t="s">
        <v>18</v>
      </c>
      <c r="C6" s="3" t="s">
        <v>8</v>
      </c>
      <c r="D6" s="7">
        <v>1000</v>
      </c>
      <c r="E6" s="3" t="s">
        <v>30</v>
      </c>
      <c r="F6" s="9">
        <v>16000</v>
      </c>
      <c r="G6" s="8">
        <f>IF(ISBLANK(D6)," ",F6/D6)</f>
        <v>16</v>
      </c>
    </row>
    <row r="7" spans="2:7" x14ac:dyDescent="0.25">
      <c r="B7" s="2" t="s">
        <v>19</v>
      </c>
      <c r="C7" s="3" t="s">
        <v>8</v>
      </c>
      <c r="D7" s="7">
        <v>1000</v>
      </c>
      <c r="E7" s="3" t="s">
        <v>30</v>
      </c>
      <c r="F7" s="9">
        <v>1200</v>
      </c>
      <c r="G7" s="8">
        <f t="shared" ref="G7:G17" si="0">IF(ISBLANK(D7)," ",F7/D7)</f>
        <v>1.2</v>
      </c>
    </row>
    <row r="8" spans="2:7" x14ac:dyDescent="0.25">
      <c r="B8" s="2" t="s">
        <v>20</v>
      </c>
      <c r="C8" s="3" t="s">
        <v>8</v>
      </c>
      <c r="D8" s="7">
        <v>1000</v>
      </c>
      <c r="E8" s="3" t="s">
        <v>30</v>
      </c>
      <c r="F8" s="9">
        <v>2500</v>
      </c>
      <c r="G8" s="8">
        <f t="shared" si="0"/>
        <v>2.5</v>
      </c>
    </row>
    <row r="9" spans="2:7" x14ac:dyDescent="0.25">
      <c r="B9" s="2" t="s">
        <v>21</v>
      </c>
      <c r="C9" s="3" t="s">
        <v>8</v>
      </c>
      <c r="D9" s="7">
        <v>1000</v>
      </c>
      <c r="E9" s="3" t="s">
        <v>30</v>
      </c>
      <c r="F9" s="9">
        <v>6000</v>
      </c>
      <c r="G9" s="8">
        <f t="shared" si="0"/>
        <v>6</v>
      </c>
    </row>
    <row r="10" spans="2:7" x14ac:dyDescent="0.25">
      <c r="B10" s="2" t="s">
        <v>22</v>
      </c>
      <c r="C10" s="3" t="s">
        <v>8</v>
      </c>
      <c r="D10" s="7">
        <v>1000</v>
      </c>
      <c r="E10" s="3" t="s">
        <v>30</v>
      </c>
      <c r="F10" s="9">
        <v>5000</v>
      </c>
      <c r="G10" s="8">
        <f t="shared" si="0"/>
        <v>5</v>
      </c>
    </row>
    <row r="11" spans="2:7" x14ac:dyDescent="0.25">
      <c r="B11" s="2" t="s">
        <v>23</v>
      </c>
      <c r="C11" s="3" t="s">
        <v>8</v>
      </c>
      <c r="D11" s="7">
        <v>1000</v>
      </c>
      <c r="E11" s="3" t="s">
        <v>30</v>
      </c>
      <c r="F11" s="9">
        <v>50000</v>
      </c>
      <c r="G11" s="8">
        <f t="shared" si="0"/>
        <v>50</v>
      </c>
    </row>
    <row r="12" spans="2:7" x14ac:dyDescent="0.25">
      <c r="B12" s="2" t="s">
        <v>24</v>
      </c>
      <c r="C12" s="3" t="s">
        <v>7</v>
      </c>
      <c r="D12" s="7">
        <v>20</v>
      </c>
      <c r="E12" s="3" t="s">
        <v>31</v>
      </c>
      <c r="F12" s="9">
        <v>1000</v>
      </c>
      <c r="G12" s="8">
        <f t="shared" si="0"/>
        <v>50</v>
      </c>
    </row>
    <row r="13" spans="2:7" x14ac:dyDescent="0.25">
      <c r="B13" s="2" t="s">
        <v>25</v>
      </c>
      <c r="C13" s="3" t="s">
        <v>8</v>
      </c>
      <c r="D13" s="7">
        <v>1000</v>
      </c>
      <c r="E13" s="3" t="s">
        <v>30</v>
      </c>
      <c r="F13" s="9">
        <v>17000</v>
      </c>
      <c r="G13" s="8">
        <f t="shared" si="0"/>
        <v>17</v>
      </c>
    </row>
    <row r="14" spans="2:7" x14ac:dyDescent="0.25">
      <c r="B14" s="2" t="s">
        <v>26</v>
      </c>
      <c r="C14" s="3" t="s">
        <v>8</v>
      </c>
      <c r="D14" s="7">
        <v>1000</v>
      </c>
      <c r="E14" s="3" t="s">
        <v>30</v>
      </c>
      <c r="F14" s="9">
        <v>1500</v>
      </c>
      <c r="G14" s="8">
        <f t="shared" si="0"/>
        <v>1.5</v>
      </c>
    </row>
    <row r="15" spans="2:7" x14ac:dyDescent="0.25">
      <c r="B15" s="2" t="s">
        <v>27</v>
      </c>
      <c r="C15" s="3" t="s">
        <v>8</v>
      </c>
      <c r="D15" s="7">
        <v>1000</v>
      </c>
      <c r="E15" s="3" t="s">
        <v>30</v>
      </c>
      <c r="F15" s="9">
        <v>2600</v>
      </c>
      <c r="G15" s="8">
        <f t="shared" si="0"/>
        <v>2.6</v>
      </c>
    </row>
    <row r="16" spans="2:7" x14ac:dyDescent="0.25">
      <c r="B16" s="2" t="s">
        <v>28</v>
      </c>
      <c r="C16" s="3" t="s">
        <v>8</v>
      </c>
      <c r="D16" s="7">
        <v>1000</v>
      </c>
      <c r="E16" s="3" t="s">
        <v>30</v>
      </c>
      <c r="F16" s="9">
        <v>3300</v>
      </c>
      <c r="G16" s="8">
        <f t="shared" si="0"/>
        <v>3.3</v>
      </c>
    </row>
    <row r="17" spans="2:7" x14ac:dyDescent="0.25">
      <c r="B17" s="2" t="s">
        <v>29</v>
      </c>
      <c r="C17" s="3" t="s">
        <v>8</v>
      </c>
      <c r="D17" s="7">
        <v>1000</v>
      </c>
      <c r="E17" s="3" t="s">
        <v>30</v>
      </c>
      <c r="F17" s="9">
        <v>5600</v>
      </c>
      <c r="G17" s="8">
        <f t="shared" si="0"/>
        <v>5.6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0FFE-2BC1-43EE-B2D0-32443D2536C8}">
  <dimension ref="B2:J20"/>
  <sheetViews>
    <sheetView showGridLines="0" tabSelected="1" workbookViewId="0">
      <selection activeCell="H18" sqref="H18"/>
    </sheetView>
  </sheetViews>
  <sheetFormatPr baseColWidth="10" defaultRowHeight="15" x14ac:dyDescent="0.25"/>
  <cols>
    <col min="2" max="2" width="34.5703125" bestFit="1" customWidth="1"/>
    <col min="3" max="3" width="14.140625" style="1" bestFit="1" customWidth="1"/>
    <col min="4" max="4" width="11.7109375" style="1" bestFit="1" customWidth="1"/>
    <col min="5" max="5" width="17.7109375" customWidth="1"/>
    <col min="6" max="6" width="24.7109375" bestFit="1" customWidth="1"/>
    <col min="7" max="7" width="4.5703125" customWidth="1"/>
    <col min="8" max="8" width="29.42578125" bestFit="1" customWidth="1"/>
  </cols>
  <sheetData>
    <row r="2" spans="2:10" ht="28.5" x14ac:dyDescent="0.45">
      <c r="B2" s="11" t="s">
        <v>15</v>
      </c>
      <c r="C2" s="19" t="s">
        <v>32</v>
      </c>
      <c r="D2" s="20"/>
      <c r="E2" s="20"/>
      <c r="F2" s="21"/>
      <c r="H2" s="13" t="s">
        <v>16</v>
      </c>
      <c r="I2" s="22">
        <v>1400</v>
      </c>
      <c r="J2" s="23"/>
    </row>
    <row r="3" spans="2:10" x14ac:dyDescent="0.25">
      <c r="H3" s="1"/>
    </row>
    <row r="4" spans="2:10" ht="28.5" x14ac:dyDescent="0.45">
      <c r="H4" s="13" t="s">
        <v>17</v>
      </c>
      <c r="I4" s="24">
        <f>IF(ISBLANK(I2)," ",(I2-F20)/I2)</f>
        <v>0.3839642857142857</v>
      </c>
      <c r="J4" s="25"/>
    </row>
    <row r="5" spans="2:10" ht="69.75" x14ac:dyDescent="0.25">
      <c r="B5" s="5" t="s">
        <v>0</v>
      </c>
      <c r="C5" s="5" t="s">
        <v>6</v>
      </c>
      <c r="D5" s="5" t="s">
        <v>2</v>
      </c>
      <c r="E5" s="6" t="s">
        <v>14</v>
      </c>
      <c r="F5" s="6" t="s">
        <v>12</v>
      </c>
    </row>
    <row r="7" spans="2:10" x14ac:dyDescent="0.25">
      <c r="B7" s="2" t="s">
        <v>18</v>
      </c>
      <c r="C7" s="3">
        <v>3500</v>
      </c>
      <c r="D7" s="12" t="str">
        <f>IF(ISBLANK(B7)," ",_xlfn.XLOOKUP(B7,'Costos Materia Prima'!$B$6:$B$17,'Costos Materia Prima'!$E$6:$E$17," ",0,1))</f>
        <v>Gramos</v>
      </c>
      <c r="E7" s="10">
        <f>_xlfn.XLOOKUP(B7,'Costos Materia Prima'!$B$6:$B$17,'Costos Materia Prima'!$G$6:$G$17," ",0,1)</f>
        <v>16</v>
      </c>
      <c r="F7" s="10">
        <f>IF(ISBLANK(C7)," ",E7*C7)</f>
        <v>56000</v>
      </c>
    </row>
    <row r="8" spans="2:10" x14ac:dyDescent="0.25">
      <c r="B8" s="2" t="s">
        <v>19</v>
      </c>
      <c r="C8" s="3">
        <v>7000</v>
      </c>
      <c r="D8" s="12" t="str">
        <f>IF(ISBLANK(B8)," ",_xlfn.XLOOKUP(B8,'Costos Materia Prima'!$B$6:$B$17,'Costos Materia Prima'!$E$6:$E$17," ",0,1))</f>
        <v>Gramos</v>
      </c>
      <c r="E8" s="10">
        <f>_xlfn.XLOOKUP(B8,'Costos Materia Prima'!$B$6:$B$17,'Costos Materia Prima'!$G$6:$G$17," ",0,1)</f>
        <v>1.2</v>
      </c>
      <c r="F8" s="10">
        <f t="shared" ref="F8:F18" si="0">IF(ISBLANK(C8)," ",E8*C8)</f>
        <v>8400</v>
      </c>
    </row>
    <row r="9" spans="2:10" x14ac:dyDescent="0.25">
      <c r="B9" s="2" t="s">
        <v>20</v>
      </c>
      <c r="C9" s="3">
        <v>4000</v>
      </c>
      <c r="D9" s="12" t="str">
        <f>IF(ISBLANK(B9)," ",_xlfn.XLOOKUP(B9,'Costos Materia Prima'!$B$6:$B$17,'Costos Materia Prima'!$E$6:$E$17," ",0,1))</f>
        <v>Gramos</v>
      </c>
      <c r="E9" s="10">
        <f>_xlfn.XLOOKUP(B9,'Costos Materia Prima'!$B$6:$B$17,'Costos Materia Prima'!$G$6:$G$17," ",0,1)</f>
        <v>2.5</v>
      </c>
      <c r="F9" s="10">
        <f t="shared" si="0"/>
        <v>10000</v>
      </c>
    </row>
    <row r="10" spans="2:10" x14ac:dyDescent="0.25">
      <c r="B10" s="2" t="s">
        <v>21</v>
      </c>
      <c r="C10" s="3">
        <v>350</v>
      </c>
      <c r="D10" s="12" t="str">
        <f>IF(ISBLANK(B10)," ",_xlfn.XLOOKUP(B10,'Costos Materia Prima'!$B$6:$B$17,'Costos Materia Prima'!$E$6:$E$17," ",0,1))</f>
        <v>Gramos</v>
      </c>
      <c r="E10" s="10">
        <f>_xlfn.XLOOKUP(B10,'Costos Materia Prima'!$B$6:$B$17,'Costos Materia Prima'!$G$6:$G$17," ",0,1)</f>
        <v>6</v>
      </c>
      <c r="F10" s="10">
        <f t="shared" si="0"/>
        <v>2100</v>
      </c>
    </row>
    <row r="11" spans="2:10" x14ac:dyDescent="0.25">
      <c r="B11" s="2" t="s">
        <v>22</v>
      </c>
      <c r="C11" s="3">
        <v>1000</v>
      </c>
      <c r="D11" s="12" t="str">
        <f>IF(ISBLANK(B11)," ",_xlfn.XLOOKUP(B11,'Costos Materia Prima'!$B$6:$B$17,'Costos Materia Prima'!$E$6:$E$17," ",0,1))</f>
        <v>Gramos</v>
      </c>
      <c r="E11" s="10">
        <f>_xlfn.XLOOKUP(B11,'Costos Materia Prima'!$B$6:$B$17,'Costos Materia Prima'!$G$6:$G$17," ",0,1)</f>
        <v>5</v>
      </c>
      <c r="F11" s="10">
        <f t="shared" si="0"/>
        <v>5000</v>
      </c>
    </row>
    <row r="12" spans="2:10" x14ac:dyDescent="0.25">
      <c r="B12" s="2" t="s">
        <v>23</v>
      </c>
      <c r="C12" s="3">
        <v>30</v>
      </c>
      <c r="D12" s="12" t="str">
        <f>IF(ISBLANK(B12)," ",_xlfn.XLOOKUP(B12,'Costos Materia Prima'!$B$6:$B$17,'Costos Materia Prima'!$E$6:$E$17," ",0,1))</f>
        <v>Gramos</v>
      </c>
      <c r="E12" s="10">
        <f>_xlfn.XLOOKUP(B12,'Costos Materia Prima'!$B$6:$B$17,'Costos Materia Prima'!$G$6:$G$17," ",0,1)</f>
        <v>50</v>
      </c>
      <c r="F12" s="10">
        <f t="shared" si="0"/>
        <v>1500</v>
      </c>
    </row>
    <row r="13" spans="2:10" x14ac:dyDescent="0.25">
      <c r="B13" s="2" t="s">
        <v>24</v>
      </c>
      <c r="C13" s="3">
        <v>5</v>
      </c>
      <c r="D13" s="12" t="str">
        <f>IF(ISBLANK(B13)," ",_xlfn.XLOOKUP(B13,'Costos Materia Prima'!$B$6:$B$17,'Costos Materia Prima'!$E$6:$E$17," ",0,1))</f>
        <v>Hojas</v>
      </c>
      <c r="E13" s="10">
        <f>_xlfn.XLOOKUP(B13,'Costos Materia Prima'!$B$6:$B$17,'Costos Materia Prima'!$G$6:$G$17," ",0,1)</f>
        <v>50</v>
      </c>
      <c r="F13" s="10">
        <f t="shared" si="0"/>
        <v>250</v>
      </c>
    </row>
    <row r="14" spans="2:10" x14ac:dyDescent="0.25">
      <c r="B14" s="2" t="s">
        <v>25</v>
      </c>
      <c r="C14" s="3">
        <v>20</v>
      </c>
      <c r="D14" s="12" t="str">
        <f>IF(ISBLANK(B14)," ",_xlfn.XLOOKUP(B14,'Costos Materia Prima'!$B$6:$B$17,'Costos Materia Prima'!$E$6:$E$17," ",0,1))</f>
        <v>Gramos</v>
      </c>
      <c r="E14" s="10">
        <f>_xlfn.XLOOKUP(B14,'Costos Materia Prima'!$B$6:$B$17,'Costos Materia Prima'!$G$6:$G$17," ",0,1)</f>
        <v>17</v>
      </c>
      <c r="F14" s="10">
        <f t="shared" si="0"/>
        <v>340</v>
      </c>
    </row>
    <row r="15" spans="2:10" x14ac:dyDescent="0.25">
      <c r="B15" s="2" t="s">
        <v>26</v>
      </c>
      <c r="C15" s="3">
        <v>30</v>
      </c>
      <c r="D15" s="12" t="str">
        <f>IF(ISBLANK(B15)," ",_xlfn.XLOOKUP(B15,'Costos Materia Prima'!$B$6:$B$17,'Costos Materia Prima'!$E$6:$E$17," ",0,1))</f>
        <v>Gramos</v>
      </c>
      <c r="E15" s="10">
        <f>_xlfn.XLOOKUP(B15,'Costos Materia Prima'!$B$6:$B$17,'Costos Materia Prima'!$G$6:$G$17," ",0,1)</f>
        <v>1.5</v>
      </c>
      <c r="F15" s="10">
        <f t="shared" si="0"/>
        <v>45</v>
      </c>
    </row>
    <row r="16" spans="2:10" x14ac:dyDescent="0.25">
      <c r="B16" s="2" t="s">
        <v>27</v>
      </c>
      <c r="C16" s="3">
        <v>300</v>
      </c>
      <c r="D16" s="12" t="str">
        <f>IF(ISBLANK(B16)," ",_xlfn.XLOOKUP(B16,'Costos Materia Prima'!$B$6:$B$17,'Costos Materia Prima'!$E$6:$E$17," ",0,1))</f>
        <v>Gramos</v>
      </c>
      <c r="E16" s="10">
        <f>_xlfn.XLOOKUP(B16,'Costos Materia Prima'!$B$6:$B$17,'Costos Materia Prima'!$G$6:$G$17," ",0,1)</f>
        <v>2.6</v>
      </c>
      <c r="F16" s="10">
        <f t="shared" si="0"/>
        <v>780</v>
      </c>
    </row>
    <row r="17" spans="2:6" x14ac:dyDescent="0.25">
      <c r="B17" s="2" t="s">
        <v>28</v>
      </c>
      <c r="C17" s="3">
        <v>300</v>
      </c>
      <c r="D17" s="12" t="str">
        <f>IF(ISBLANK(B17)," ",_xlfn.XLOOKUP(B17,'Costos Materia Prima'!$B$6:$B$17,'Costos Materia Prima'!$E$6:$E$17," ",0,1))</f>
        <v>Gramos</v>
      </c>
      <c r="E17" s="10">
        <f>_xlfn.XLOOKUP(B17,'Costos Materia Prima'!$B$6:$B$17,'Costos Materia Prima'!$G$6:$G$17," ",0,1)</f>
        <v>3.3</v>
      </c>
      <c r="F17" s="10">
        <f t="shared" si="0"/>
        <v>990</v>
      </c>
    </row>
    <row r="18" spans="2:6" x14ac:dyDescent="0.25">
      <c r="B18" s="2" t="s">
        <v>29</v>
      </c>
      <c r="C18" s="3">
        <v>150</v>
      </c>
      <c r="D18" s="12" t="str">
        <f>IF(ISBLANK(B18)," ",_xlfn.XLOOKUP(B18,'Costos Materia Prima'!$B$6:$B$17,'Costos Materia Prima'!$E$6:$E$17," ",0,1))</f>
        <v>Gramos</v>
      </c>
      <c r="E18" s="10">
        <f>_xlfn.XLOOKUP(B18,'Costos Materia Prima'!$B$6:$B$17,'Costos Materia Prima'!$G$6:$G$17," ",0,1)</f>
        <v>5.6</v>
      </c>
      <c r="F18" s="10">
        <f t="shared" si="0"/>
        <v>840</v>
      </c>
    </row>
    <row r="19" spans="2:6" s="14" customFormat="1" ht="28.5" x14ac:dyDescent="0.45">
      <c r="C19" s="16" t="s">
        <v>13</v>
      </c>
      <c r="D19" s="17"/>
      <c r="E19" s="18"/>
      <c r="F19" s="15">
        <f>SUM(F7:F18)</f>
        <v>86245</v>
      </c>
    </row>
    <row r="20" spans="2:6" ht="28.5" x14ac:dyDescent="0.45">
      <c r="C20" s="16" t="s">
        <v>33</v>
      </c>
      <c r="D20" s="17"/>
      <c r="E20" s="18"/>
      <c r="F20" s="15">
        <f>F19/100</f>
        <v>862.45</v>
      </c>
    </row>
  </sheetData>
  <mergeCells count="5">
    <mergeCell ref="C19:E19"/>
    <mergeCell ref="C2:F2"/>
    <mergeCell ref="I2:J2"/>
    <mergeCell ref="I4:J4"/>
    <mergeCell ref="C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Costos Materia Prima</vt:lpstr>
      <vt:lpstr>Receta Empanada Papa Carne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Fernel Chacon Baiz</dc:creator>
  <cp:lastModifiedBy>Nelson Fernel Chacon Baiz</cp:lastModifiedBy>
  <dcterms:created xsi:type="dcterms:W3CDTF">2021-03-28T22:42:04Z</dcterms:created>
  <dcterms:modified xsi:type="dcterms:W3CDTF">2021-04-04T18:57:40Z</dcterms:modified>
</cp:coreProperties>
</file>